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20490" windowHeight="7620" activeTab="1"/>
  </bookViews>
  <sheets>
    <sheet name="Limits Report 1" sheetId="7" r:id="rId1"/>
    <sheet name="Sheet1" sheetId="1" r:id="rId2"/>
  </sheets>
  <definedNames>
    <definedName name="solver_adj" localSheetId="1" hidden="1">Sheet1!$B$4:$B$6,Sheet1!$C$16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Sheet1!$D$16</definedName>
    <definedName name="solver_lhs10" localSheetId="1" hidden="1">Sheet1!#REF!</definedName>
    <definedName name="solver_lhs11" localSheetId="1" hidden="1">Sheet1!$C$6</definedName>
    <definedName name="solver_lhs12" localSheetId="1" hidden="1">Sheet1!#REF!</definedName>
    <definedName name="solver_lhs13" localSheetId="1" hidden="1">Sheet1!#REF!</definedName>
    <definedName name="solver_lhs14" localSheetId="1" hidden="1">Sheet1!#REF!</definedName>
    <definedName name="solver_lhs15" localSheetId="1" hidden="1">Sheet1!#REF!</definedName>
    <definedName name="solver_lhs16" localSheetId="1" hidden="1">Sheet1!#REF!</definedName>
    <definedName name="solver_lhs17" localSheetId="1" hidden="1">Sheet1!#REF!</definedName>
    <definedName name="solver_lhs18" localSheetId="1" hidden="1">Sheet1!#REF!</definedName>
    <definedName name="solver_lhs19" localSheetId="1" hidden="1">Sheet1!$C$4</definedName>
    <definedName name="solver_lhs2" localSheetId="1" hidden="1">Sheet1!$E$16</definedName>
    <definedName name="solver_lhs20" localSheetId="1" hidden="1">Sheet1!#REF!</definedName>
    <definedName name="solver_lhs21" localSheetId="1" hidden="1">Sheet1!#REF!</definedName>
    <definedName name="solver_lhs22" localSheetId="1" hidden="1">Sheet1!#REF!</definedName>
    <definedName name="solver_lhs23" localSheetId="1" hidden="1">Sheet1!#REF!</definedName>
    <definedName name="solver_lhs24" localSheetId="1" hidden="1">Sheet1!#REF!</definedName>
    <definedName name="solver_lhs25" localSheetId="1" hidden="1">Sheet1!#REF!</definedName>
    <definedName name="solver_lhs26" localSheetId="1" hidden="1">Sheet1!#REF!</definedName>
    <definedName name="solver_lhs27" localSheetId="1" hidden="1">Sheet1!#REF!</definedName>
    <definedName name="solver_lhs28" localSheetId="1" hidden="1">Sheet1!#REF!</definedName>
    <definedName name="solver_lhs29" localSheetId="1" hidden="1">Sheet1!#REF!</definedName>
    <definedName name="solver_lhs3" localSheetId="1" hidden="1">Sheet1!$F$16</definedName>
    <definedName name="solver_lhs30" localSheetId="1" hidden="1">Sheet1!#REF!</definedName>
    <definedName name="solver_lhs31" localSheetId="1" hidden="1">Sheet1!#REF!</definedName>
    <definedName name="solver_lhs4" localSheetId="1" hidden="1">Sheet1!$G$16</definedName>
    <definedName name="solver_lhs5" localSheetId="1" hidden="1">Sheet1!$H$16</definedName>
    <definedName name="solver_lhs6" localSheetId="1" hidden="1">Sheet1!$I$16</definedName>
    <definedName name="solver_lhs7" localSheetId="1" hidden="1">Sheet1!$J$16</definedName>
    <definedName name="solver_lhs8" localSheetId="1" hidden="1">Sheet1!#REF!</definedName>
    <definedName name="solver_lhs9" localSheetId="1" hidden="1">Sheet1!#REF!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7</definedName>
    <definedName name="solver_nwt" localSheetId="1" hidden="1">1</definedName>
    <definedName name="solver_opt" localSheetId="1" hidden="1">Sheet1!$C$16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2</definedName>
    <definedName name="solver_rel11" localSheetId="1" hidden="1">3</definedName>
    <definedName name="solver_rel12" localSheetId="1" hidden="1">2</definedName>
    <definedName name="solver_rel13" localSheetId="1" hidden="1">2</definedName>
    <definedName name="solver_rel14" localSheetId="1" hidden="1">2</definedName>
    <definedName name="solver_rel15" localSheetId="1" hidden="1">2</definedName>
    <definedName name="solver_rel16" localSheetId="1" hidden="1">2</definedName>
    <definedName name="solver_rel17" localSheetId="1" hidden="1">2</definedName>
    <definedName name="solver_rel18" localSheetId="1" hidden="1">2</definedName>
    <definedName name="solver_rel19" localSheetId="1" hidden="1">3</definedName>
    <definedName name="solver_rel2" localSheetId="1" hidden="1">3</definedName>
    <definedName name="solver_rel20" localSheetId="1" hidden="1">2</definedName>
    <definedName name="solver_rel21" localSheetId="1" hidden="1">2</definedName>
    <definedName name="solver_rel22" localSheetId="1" hidden="1">2</definedName>
    <definedName name="solver_rel23" localSheetId="1" hidden="1">2</definedName>
    <definedName name="solver_rel24" localSheetId="1" hidden="1">2</definedName>
    <definedName name="solver_rel25" localSheetId="1" hidden="1">3</definedName>
    <definedName name="solver_rel26" localSheetId="1" hidden="1">3</definedName>
    <definedName name="solver_rel27" localSheetId="1" hidden="1">3</definedName>
    <definedName name="solver_rel28" localSheetId="1" hidden="1">3</definedName>
    <definedName name="solver_rel29" localSheetId="1" hidden="1">3</definedName>
    <definedName name="solver_rel3" localSheetId="1" hidden="1">3</definedName>
    <definedName name="solver_rel30" localSheetId="1" hidden="1">3</definedName>
    <definedName name="solver_rel31" localSheetId="1" hidden="1">3</definedName>
    <definedName name="solver_rel4" localSheetId="1" hidden="1">3</definedName>
    <definedName name="solver_rel5" localSheetId="1" hidden="1">3</definedName>
    <definedName name="solver_rel6" localSheetId="1" hidden="1">3</definedName>
    <definedName name="solver_rel7" localSheetId="1" hidden="1">3</definedName>
    <definedName name="solver_rel8" localSheetId="1" hidden="1">2</definedName>
    <definedName name="solver_rel9" localSheetId="1" hidden="1">2</definedName>
    <definedName name="solver_rhs1" localSheetId="1" hidden="1">Sheet1!$E$3</definedName>
    <definedName name="solver_rhs10" localSheetId="1" hidden="1">0</definedName>
    <definedName name="solver_rhs11" localSheetId="1" hidden="1">0</definedName>
    <definedName name="solver_rhs12" localSheetId="1" hidden="1">0</definedName>
    <definedName name="solver_rhs13" localSheetId="1" hidden="1">0</definedName>
    <definedName name="solver_rhs14" localSheetId="1" hidden="1">0</definedName>
    <definedName name="solver_rhs15" localSheetId="1" hidden="1">0</definedName>
    <definedName name="solver_rhs16" localSheetId="1" hidden="1">0</definedName>
    <definedName name="solver_rhs17" localSheetId="1" hidden="1">0</definedName>
    <definedName name="solver_rhs18" localSheetId="1" hidden="1">0</definedName>
    <definedName name="solver_rhs19" localSheetId="1" hidden="1">0</definedName>
    <definedName name="solver_rhs2" localSheetId="1" hidden="1">Sheet1!$F$3</definedName>
    <definedName name="solver_rhs20" localSheetId="1" hidden="1">0</definedName>
    <definedName name="solver_rhs21" localSheetId="1" hidden="1">0</definedName>
    <definedName name="solver_rhs22" localSheetId="1" hidden="1">0</definedName>
    <definedName name="solver_rhs23" localSheetId="1" hidden="1">0</definedName>
    <definedName name="solver_rhs24" localSheetId="1" hidden="1">0</definedName>
    <definedName name="solver_rhs25" localSheetId="1" hidden="1">Sheet1!$E$3</definedName>
    <definedName name="solver_rhs26" localSheetId="1" hidden="1">Sheet1!$F$3</definedName>
    <definedName name="solver_rhs27" localSheetId="1" hidden="1">Sheet1!$G$3</definedName>
    <definedName name="solver_rhs28" localSheetId="1" hidden="1">Sheet1!$H$3</definedName>
    <definedName name="solver_rhs29" localSheetId="1" hidden="1">Sheet1!$I$3</definedName>
    <definedName name="solver_rhs3" localSheetId="1" hidden="1">Sheet1!$G$3</definedName>
    <definedName name="solver_rhs30" localSheetId="1" hidden="1">Sheet1!$J$3</definedName>
    <definedName name="solver_rhs31" localSheetId="1" hidden="1">Sheet1!$K$3</definedName>
    <definedName name="solver_rhs4" localSheetId="1" hidden="1">Sheet1!$H$3</definedName>
    <definedName name="solver_rhs5" localSheetId="1" hidden="1">Sheet1!$I$3</definedName>
    <definedName name="solver_rhs6" localSheetId="1" hidden="1">Sheet1!$J$3</definedName>
    <definedName name="solver_rhs7" localSheetId="1" hidden="1">Sheet1!$K$3</definedName>
    <definedName name="solver_rhs8" localSheetId="1" hidden="1">0</definedName>
    <definedName name="solver_rhs9" localSheetId="1" hidden="1">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4" i="1"/>
  <c r="D16" i="1" l="1"/>
  <c r="E16" i="1" s="1"/>
  <c r="F16" i="1" s="1"/>
  <c r="G16" i="1" s="1"/>
  <c r="H16" i="1" s="1"/>
  <c r="I16" i="1" s="1"/>
  <c r="J16" i="1" s="1"/>
  <c r="K16" i="1" s="1"/>
  <c r="C8" i="1" l="1"/>
  <c r="C10" i="1" l="1"/>
  <c r="C9" i="1"/>
  <c r="C11" i="1" l="1"/>
  <c r="C13" i="1" l="1"/>
  <c r="C12" i="1"/>
  <c r="C15" i="1" l="1"/>
  <c r="C14" i="1"/>
</calcChain>
</file>

<file path=xl/sharedStrings.xml><?xml version="1.0" encoding="utf-8"?>
<sst xmlns="http://schemas.openxmlformats.org/spreadsheetml/2006/main" count="57" uniqueCount="48">
  <si>
    <t>Security</t>
  </si>
  <si>
    <t>Year</t>
  </si>
  <si>
    <t>Amount Required</t>
  </si>
  <si>
    <t>Unit Cost</t>
  </si>
  <si>
    <t>Initial</t>
  </si>
  <si>
    <t>s2</t>
  </si>
  <si>
    <t>s3</t>
  </si>
  <si>
    <t>s4</t>
  </si>
  <si>
    <t>s5</t>
  </si>
  <si>
    <t>s6</t>
  </si>
  <si>
    <t>s7</t>
  </si>
  <si>
    <t>s8</t>
  </si>
  <si>
    <t>Prices</t>
  </si>
  <si>
    <t>units</t>
  </si>
  <si>
    <t>Worksheet: [Book1]Sheet1</t>
  </si>
  <si>
    <t>Cell</t>
  </si>
  <si>
    <t>Name</t>
  </si>
  <si>
    <t>Initial Prices</t>
  </si>
  <si>
    <t>$B$4</t>
  </si>
  <si>
    <t>A1 units</t>
  </si>
  <si>
    <t>$B$5</t>
  </si>
  <si>
    <t>B1 units</t>
  </si>
  <si>
    <t>$B$6</t>
  </si>
  <si>
    <t>C1 units</t>
  </si>
  <si>
    <t>$B$4:$B$6</t>
  </si>
  <si>
    <t>Value</t>
  </si>
  <si>
    <t>Objective</t>
  </si>
  <si>
    <t>Microsoft Excel 16.0 Limits Report</t>
  </si>
  <si>
    <t>Variable</t>
  </si>
  <si>
    <t>Lower</t>
  </si>
  <si>
    <t>Limit</t>
  </si>
  <si>
    <t>Result</t>
  </si>
  <si>
    <t>Upper</t>
  </si>
  <si>
    <t xml:space="preserve">Savings </t>
  </si>
  <si>
    <t>s1</t>
  </si>
  <si>
    <t>Report Created: 5/15/2021 12:41:23 AM</t>
  </si>
  <si>
    <t>$C$16</t>
  </si>
  <si>
    <t>L1</t>
  </si>
  <si>
    <t>L2</t>
  </si>
  <si>
    <t>L3</t>
  </si>
  <si>
    <t>L4</t>
  </si>
  <si>
    <t>L5</t>
  </si>
  <si>
    <t>L6</t>
  </si>
  <si>
    <t>L7</t>
  </si>
  <si>
    <t>L8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</si>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</sst>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1" applyNumberFormat="1" applyFont="1" applyBorder="1"/>
    <xf numFmtId="44" fontId="0" fillId="0" borderId="1" xfId="1" applyFont="1" applyBorder="1"/>
    <xf numFmtId="0" fontId="2" fillId="0" borderId="0" xfId="0" applyFont="1"/>
    <xf numFmtId="0" fontId="0" fillId="0" borderId="4" xfId="0" applyFill="1" applyBorder="1" applyAlignment="1"/>
    <xf numFmtId="0" fontId="0" fillId="0" borderId="5" xfId="0" applyFill="1" applyBorder="1" applyAlignment="1"/>
    <xf numFmtId="44" fontId="0" fillId="0" borderId="4" xfId="0" applyNumberFormat="1" applyFill="1" applyBorder="1" applyAlignment="1"/>
    <xf numFmtId="1" fontId="0" fillId="0" borderId="5" xfId="0" applyNumberForma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/>
    <xf numFmtId="1" fontId="0" fillId="4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44" fontId="0" fillId="3" borderId="1" xfId="1" applyFont="1" applyFill="1" applyBorder="1"/>
    <xf numFmtId="44" fontId="0" fillId="0" borderId="1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/>
  </sheetViews>
  <sheetFormatPr defaultRowHeight="15" outlineLevelRow="1" x14ac:dyDescent="0.25"/>
  <cols>
    <col min="1" max="1" width="2.28515625" customWidth="1"/>
    <col min="2" max="2" width="6.140625" bestFit="1" customWidth="1"/>
    <col min="3" max="3" width="11.85546875" bestFit="1" customWidth="1"/>
    <col min="4" max="4" width="14.28515625" bestFit="1" customWidth="1"/>
    <col min="5" max="5" width="2.28515625" customWidth="1"/>
    <col min="6" max="7" width="14.28515625" bestFit="1" customWidth="1"/>
    <col min="8" max="8" width="2.28515625" customWidth="1"/>
    <col min="9" max="9" width="6.5703125" customWidth="1"/>
    <col min="10" max="10" width="9.5703125" bestFit="1" customWidth="1"/>
  </cols>
  <sheetData>
    <row r="1" spans="1:10" x14ac:dyDescent="0.25">
      <c r="A1" s="4" t="s">
        <v>27</v>
      </c>
    </row>
    <row r="2" spans="1:10" x14ac:dyDescent="0.25">
      <c r="A2" s="4" t="s">
        <v>14</v>
      </c>
    </row>
    <row r="3" spans="1:10" x14ac:dyDescent="0.25">
      <c r="A3" s="4" t="s">
        <v>35</v>
      </c>
    </row>
    <row r="5" spans="1:10" ht="15.75" thickBot="1" x14ac:dyDescent="0.3"/>
    <row r="6" spans="1:10" x14ac:dyDescent="0.25">
      <c r="B6" s="11"/>
      <c r="C6" s="11" t="s">
        <v>26</v>
      </c>
      <c r="D6" s="11"/>
    </row>
    <row r="7" spans="1:10" ht="15.75" thickBot="1" x14ac:dyDescent="0.3">
      <c r="B7" s="12" t="s">
        <v>15</v>
      </c>
      <c r="C7" s="12" t="s">
        <v>16</v>
      </c>
      <c r="D7" s="12" t="s">
        <v>25</v>
      </c>
    </row>
    <row r="8" spans="1:10" ht="15.75" thickBot="1" x14ac:dyDescent="0.3">
      <c r="B8" s="5" t="s">
        <v>36</v>
      </c>
      <c r="C8" s="5" t="s">
        <v>17</v>
      </c>
      <c r="D8" s="7">
        <v>1586166.3870000001</v>
      </c>
    </row>
    <row r="10" spans="1:10" ht="15.75" thickBot="1" x14ac:dyDescent="0.3"/>
    <row r="11" spans="1:10" x14ac:dyDescent="0.25">
      <c r="B11" s="11"/>
      <c r="C11" s="11" t="s">
        <v>28</v>
      </c>
      <c r="D11" s="11"/>
      <c r="F11" s="11" t="s">
        <v>29</v>
      </c>
      <c r="G11" s="11" t="s">
        <v>26</v>
      </c>
      <c r="I11" s="11" t="s">
        <v>32</v>
      </c>
      <c r="J11" s="11" t="s">
        <v>26</v>
      </c>
    </row>
    <row r="12" spans="1:10" ht="15.75" thickBot="1" x14ac:dyDescent="0.3">
      <c r="B12" s="12" t="s">
        <v>15</v>
      </c>
      <c r="C12" s="12" t="s">
        <v>16</v>
      </c>
      <c r="D12" s="12" t="s">
        <v>25</v>
      </c>
      <c r="F12" s="12" t="s">
        <v>30</v>
      </c>
      <c r="G12" s="12" t="s">
        <v>31</v>
      </c>
      <c r="I12" s="12" t="s">
        <v>30</v>
      </c>
      <c r="J12" s="12" t="s">
        <v>31</v>
      </c>
    </row>
    <row r="13" spans="1:10" x14ac:dyDescent="0.25">
      <c r="B13" s="10" t="s">
        <v>24</v>
      </c>
      <c r="C13" s="9"/>
      <c r="D13" s="9"/>
      <c r="F13" s="9"/>
      <c r="G13" s="9"/>
      <c r="I13" s="9"/>
      <c r="J13" s="9"/>
    </row>
    <row r="14" spans="1:10" hidden="1" outlineLevel="1" x14ac:dyDescent="0.25">
      <c r="B14" s="6" t="s">
        <v>18</v>
      </c>
      <c r="C14" s="6" t="s">
        <v>19</v>
      </c>
      <c r="D14" s="8">
        <v>234.30532250992917</v>
      </c>
      <c r="F14" s="8">
        <v>234.30532250993141</v>
      </c>
      <c r="G14" s="8">
        <v>1586166.39</v>
      </c>
      <c r="I14" s="8">
        <v>234.30532250992894</v>
      </c>
      <c r="J14" s="8">
        <v>1586166.39</v>
      </c>
    </row>
    <row r="15" spans="1:10" hidden="1" outlineLevel="1" x14ac:dyDescent="0.25">
      <c r="B15" s="6" t="s">
        <v>20</v>
      </c>
      <c r="C15" s="6" t="s">
        <v>21</v>
      </c>
      <c r="D15" s="8">
        <v>0</v>
      </c>
      <c r="F15" s="8">
        <v>0</v>
      </c>
      <c r="G15" s="8">
        <v>1586166.39</v>
      </c>
      <c r="I15" s="8">
        <v>-2.3283064365386963E-13</v>
      </c>
      <c r="J15" s="8">
        <v>1586166.39</v>
      </c>
    </row>
    <row r="16" spans="1:10" hidden="1" outlineLevel="1" x14ac:dyDescent="0.25">
      <c r="B16" s="6" t="s">
        <v>22</v>
      </c>
      <c r="C16" s="6" t="s">
        <v>23</v>
      </c>
      <c r="D16" s="8">
        <v>0</v>
      </c>
      <c r="F16" s="8">
        <v>0</v>
      </c>
      <c r="G16" s="8">
        <v>1586166.39</v>
      </c>
      <c r="I16" s="8">
        <v>-1.9815373927988904E-13</v>
      </c>
      <c r="J16" s="8">
        <v>1586166.39</v>
      </c>
    </row>
    <row r="17" spans="2:10" collapsed="1" x14ac:dyDescent="0.25">
      <c r="B17" s="6"/>
      <c r="C17" s="6"/>
      <c r="D17" s="8"/>
      <c r="F17" s="8"/>
      <c r="G17" s="8"/>
      <c r="I17" s="8"/>
      <c r="J17" s="8"/>
    </row>
    <row r="18" spans="2:10" ht="15.75" thickBot="1" x14ac:dyDescent="0.3">
      <c r="B18" s="5" t="s">
        <v>36</v>
      </c>
      <c r="C18" s="5" t="s">
        <v>17</v>
      </c>
      <c r="D18" s="7">
        <v>1586166.3870000001</v>
      </c>
      <c r="F18" s="7">
        <v>1586166.3870000001</v>
      </c>
      <c r="G18" s="7">
        <v>1586166.39</v>
      </c>
      <c r="I18" s="5" t="e">
        <v>#N/A</v>
      </c>
      <c r="J18" s="5" t="e">
        <v>#N/A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D14" sqref="D14"/>
    </sheetView>
  </sheetViews>
  <sheetFormatPr defaultRowHeight="15" x14ac:dyDescent="0.25"/>
  <cols>
    <col min="1" max="1" width="16.85546875" bestFit="1" customWidth="1"/>
    <col min="2" max="2" width="5.42578125" bestFit="1" customWidth="1"/>
    <col min="3" max="3" width="17" bestFit="1" customWidth="1"/>
    <col min="4" max="4" width="16.28515625" bestFit="1" customWidth="1"/>
    <col min="5" max="5" width="16" bestFit="1" customWidth="1"/>
    <col min="6" max="8" width="17" bestFit="1" customWidth="1"/>
    <col min="9" max="11" width="18.7109375" bestFit="1" customWidth="1"/>
    <col min="13" max="13" width="8.140625" bestFit="1" customWidth="1"/>
    <col min="14" max="14" width="10.5703125" bestFit="1" customWidth="1"/>
  </cols>
  <sheetData>
    <row r="2" spans="1:14" x14ac:dyDescent="0.25">
      <c r="A2" s="13"/>
      <c r="B2" s="13"/>
      <c r="C2" s="13" t="s">
        <v>1</v>
      </c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>
        <v>6</v>
      </c>
      <c r="J2" s="13">
        <v>7</v>
      </c>
      <c r="K2" s="13">
        <v>8</v>
      </c>
      <c r="M2" s="1" t="s">
        <v>0</v>
      </c>
      <c r="N2" s="1" t="s">
        <v>3</v>
      </c>
    </row>
    <row r="3" spans="1:14" x14ac:dyDescent="0.25">
      <c r="A3" s="14" t="s">
        <v>2</v>
      </c>
      <c r="B3" s="14" t="s">
        <v>13</v>
      </c>
      <c r="C3" s="14" t="s">
        <v>12</v>
      </c>
      <c r="D3" s="15">
        <v>250000</v>
      </c>
      <c r="E3" s="15">
        <v>300000</v>
      </c>
      <c r="F3" s="15">
        <v>225000</v>
      </c>
      <c r="G3" s="15">
        <v>235000</v>
      </c>
      <c r="H3" s="3">
        <v>295000</v>
      </c>
      <c r="I3" s="16">
        <v>310000</v>
      </c>
      <c r="J3" s="3">
        <v>280000</v>
      </c>
      <c r="K3" s="3">
        <v>308000</v>
      </c>
      <c r="M3" s="2">
        <v>1</v>
      </c>
      <c r="N3" s="3">
        <v>1200</v>
      </c>
    </row>
    <row r="4" spans="1:14" x14ac:dyDescent="0.25">
      <c r="A4" s="14" t="s">
        <v>45</v>
      </c>
      <c r="B4" s="17">
        <v>165.38128202033437</v>
      </c>
      <c r="C4" s="18">
        <f>B4*N3</f>
        <v>198457.53842440125</v>
      </c>
      <c r="D4" s="19">
        <v>1</v>
      </c>
      <c r="E4" s="20"/>
      <c r="F4" s="20"/>
      <c r="G4" s="14"/>
      <c r="H4" s="14"/>
      <c r="I4" s="14">
        <v>1.1025499999999999</v>
      </c>
      <c r="J4" s="14">
        <v>1.1025499999999999</v>
      </c>
      <c r="K4" s="14">
        <v>1.1025499999999999</v>
      </c>
      <c r="M4" s="1">
        <v>2</v>
      </c>
      <c r="N4" s="3">
        <v>1000</v>
      </c>
    </row>
    <row r="5" spans="1:14" x14ac:dyDescent="0.25">
      <c r="A5" s="14" t="s">
        <v>46</v>
      </c>
      <c r="B5" s="17">
        <v>100</v>
      </c>
      <c r="C5" s="18">
        <f t="shared" ref="C5:C6" si="0">B5*N4</f>
        <v>100000</v>
      </c>
      <c r="D5" s="21">
        <v>1</v>
      </c>
      <c r="E5" s="14"/>
      <c r="F5" s="14"/>
      <c r="G5" s="14"/>
      <c r="H5" s="14"/>
      <c r="I5" s="14"/>
      <c r="J5" s="14">
        <v>1.06755</v>
      </c>
      <c r="K5" s="14">
        <v>1.06755</v>
      </c>
      <c r="M5" s="1">
        <v>3</v>
      </c>
      <c r="N5" s="3">
        <v>1175</v>
      </c>
    </row>
    <row r="6" spans="1:14" x14ac:dyDescent="0.25">
      <c r="A6" s="14" t="s">
        <v>47</v>
      </c>
      <c r="B6" s="17">
        <v>133</v>
      </c>
      <c r="C6" s="18">
        <f t="shared" si="0"/>
        <v>156275</v>
      </c>
      <c r="D6" s="21">
        <v>1</v>
      </c>
      <c r="E6" s="14"/>
      <c r="F6" s="14"/>
      <c r="G6" s="14"/>
      <c r="H6" s="14"/>
      <c r="I6" s="14"/>
      <c r="J6" s="14"/>
      <c r="K6" s="14">
        <v>1.1211</v>
      </c>
    </row>
    <row r="7" spans="1:14" x14ac:dyDescent="0.25">
      <c r="A7" s="14" t="s">
        <v>33</v>
      </c>
      <c r="B7" s="22"/>
      <c r="C7" s="23"/>
      <c r="D7" s="21"/>
      <c r="E7" s="14"/>
      <c r="F7" s="14"/>
      <c r="G7" s="14"/>
      <c r="H7" s="14"/>
      <c r="I7" s="14"/>
      <c r="J7" s="14"/>
      <c r="K7" s="14"/>
    </row>
    <row r="8" spans="1:14" x14ac:dyDescent="0.25">
      <c r="A8" s="14" t="s">
        <v>34</v>
      </c>
      <c r="B8" s="22"/>
      <c r="C8" s="18">
        <f>IF(C16-D16 &lt;= 0,0,C16-D16)</f>
        <v>454732.53842440131</v>
      </c>
      <c r="D8" s="21"/>
      <c r="E8" s="14">
        <v>5.5E-2</v>
      </c>
      <c r="F8" s="14"/>
      <c r="G8" s="14"/>
      <c r="H8" s="14"/>
      <c r="I8" s="14"/>
      <c r="J8" s="14"/>
      <c r="K8" s="14"/>
    </row>
    <row r="9" spans="1:14" x14ac:dyDescent="0.25">
      <c r="A9" s="14" t="s">
        <v>5</v>
      </c>
      <c r="B9" s="22"/>
      <c r="C9" s="18">
        <f>IF(D16-E16 &lt;= 0,0,D16-E16)</f>
        <v>250000</v>
      </c>
      <c r="D9" s="21"/>
      <c r="E9" s="14"/>
      <c r="F9" s="14">
        <v>5.5E-2</v>
      </c>
      <c r="G9" s="14"/>
      <c r="H9" s="14"/>
      <c r="I9" s="14"/>
      <c r="J9" s="14"/>
      <c r="K9" s="14"/>
    </row>
    <row r="10" spans="1:14" x14ac:dyDescent="0.25">
      <c r="A10" s="14" t="s">
        <v>6</v>
      </c>
      <c r="B10" s="22"/>
      <c r="C10" s="18">
        <f>IF(E16-F16 &lt;= 0,0,E16-F16)</f>
        <v>300000</v>
      </c>
      <c r="D10" s="21"/>
      <c r="E10" s="14"/>
      <c r="F10" s="14"/>
      <c r="G10" s="14">
        <v>5.5E-2</v>
      </c>
      <c r="H10" s="14"/>
      <c r="I10" s="14"/>
      <c r="J10" s="14"/>
      <c r="K10" s="14"/>
    </row>
    <row r="11" spans="1:14" x14ac:dyDescent="0.25">
      <c r="A11" s="14" t="s">
        <v>7</v>
      </c>
      <c r="B11" s="22"/>
      <c r="C11" s="18">
        <f>IF(F16-G16 &lt;= 0,0,F16-G16)</f>
        <v>225000</v>
      </c>
      <c r="D11" s="21"/>
      <c r="E11" s="14"/>
      <c r="F11" s="14"/>
      <c r="G11" s="14"/>
      <c r="H11" s="14">
        <v>5.5E-2</v>
      </c>
      <c r="I11" s="14"/>
      <c r="J11" s="14"/>
      <c r="K11" s="14"/>
    </row>
    <row r="12" spans="1:14" x14ac:dyDescent="0.25">
      <c r="A12" s="14" t="s">
        <v>8</v>
      </c>
      <c r="B12" s="22"/>
      <c r="C12" s="18">
        <f>IF(G16-H16 &lt;= 0,0,G16-H16)</f>
        <v>235000</v>
      </c>
      <c r="D12" s="21"/>
      <c r="E12" s="14"/>
      <c r="F12" s="14"/>
      <c r="G12" s="14"/>
      <c r="H12" s="14"/>
      <c r="I12" s="14">
        <v>5.5E-2</v>
      </c>
      <c r="J12" s="14"/>
      <c r="K12" s="14"/>
    </row>
    <row r="13" spans="1:14" x14ac:dyDescent="0.25">
      <c r="A13" s="14" t="s">
        <v>9</v>
      </c>
      <c r="B13" s="22"/>
      <c r="C13" s="18">
        <f>IF(H16-I16 &lt;= 0,0,H16-I16)</f>
        <v>0</v>
      </c>
      <c r="D13" s="21"/>
      <c r="E13" s="14"/>
      <c r="F13" s="14"/>
      <c r="G13" s="14"/>
      <c r="H13" s="14"/>
      <c r="I13" s="14"/>
      <c r="J13" s="14">
        <v>5.5E-2</v>
      </c>
      <c r="K13" s="14"/>
    </row>
    <row r="14" spans="1:14" x14ac:dyDescent="0.25">
      <c r="A14" s="14" t="s">
        <v>10</v>
      </c>
      <c r="B14" s="22"/>
      <c r="C14" s="18">
        <f>IF(I16-J16 &lt;= 0,0,I16-J16)</f>
        <v>0</v>
      </c>
      <c r="D14" s="21"/>
      <c r="E14" s="14"/>
      <c r="F14" s="14"/>
      <c r="G14" s="14"/>
      <c r="H14" s="14"/>
      <c r="I14" s="14"/>
      <c r="J14" s="14"/>
      <c r="K14" s="14">
        <v>5.5E-2</v>
      </c>
    </row>
    <row r="15" spans="1:14" x14ac:dyDescent="0.25">
      <c r="A15" s="14" t="s">
        <v>11</v>
      </c>
      <c r="B15" s="22"/>
      <c r="C15" s="18">
        <f>IF(J16-K16 &lt;= 0,0,J16-K16)</f>
        <v>0</v>
      </c>
      <c r="D15" s="21"/>
      <c r="E15" s="14"/>
      <c r="F15" s="14"/>
      <c r="G15" s="14"/>
      <c r="H15" s="14"/>
      <c r="I15" s="14"/>
      <c r="J15" s="14"/>
      <c r="K15" s="14"/>
    </row>
    <row r="16" spans="1:14" x14ac:dyDescent="0.25">
      <c r="A16" s="14" t="s">
        <v>4</v>
      </c>
      <c r="B16" s="13"/>
      <c r="C16" s="24">
        <v>1518457.5384244011</v>
      </c>
      <c r="D16" s="25">
        <f>C16-((D4*$C$4)+(D5*$C$5)+(D6*$C$6))</f>
        <v>1063724.9999999998</v>
      </c>
      <c r="E16" s="25">
        <f>D16+((E4*$C$4)+(E5*$C$5)+(E6*$C$6))-D3</f>
        <v>813724.99999999977</v>
      </c>
      <c r="F16" s="25">
        <f>E16+((F4*$C$4)+(F5*$C$5)+(F6*$C$6))-E3</f>
        <v>513724.99999999977</v>
      </c>
      <c r="G16" s="25">
        <f>F16+((G4*$C$4)+(G5*$C$5)+(G6*$C$6))-F3</f>
        <v>288724.99999999977</v>
      </c>
      <c r="H16" s="25">
        <f>G16+((H4*$C$4)+(H5*$C$5)+(H6*$C$6))-G3</f>
        <v>53724.999999999767</v>
      </c>
      <c r="I16" s="25">
        <f>H16+((I4*$C$4)+(I5*$C$5)+(I6*$C$6))+PRODUCT(B4,1000)-H3</f>
        <v>142915.64101015776</v>
      </c>
      <c r="J16" s="25">
        <f>I16+((J4*$C$4)+(J5*$C$5)+(J6*$C$6))+PRODUCT(B5,1000)-I3</f>
        <v>258479.99999998137</v>
      </c>
      <c r="K16" s="25">
        <f>J16+((K4*$C$4)+(K5*$C$5)+(K6*$C$6))+PRODUCT(B6,1000)-J3</f>
        <v>612244.26148980495</v>
      </c>
    </row>
    <row r="17" spans="1:11" x14ac:dyDescent="0.25">
      <c r="A17" s="1"/>
      <c r="B17" s="1"/>
      <c r="C17" s="1"/>
      <c r="D17" s="14" t="s">
        <v>37</v>
      </c>
      <c r="E17" s="14" t="s">
        <v>38</v>
      </c>
      <c r="F17" s="14" t="s">
        <v>39</v>
      </c>
      <c r="G17" s="14" t="s">
        <v>40</v>
      </c>
      <c r="H17" s="14" t="s">
        <v>41</v>
      </c>
      <c r="I17" s="14" t="s">
        <v>42</v>
      </c>
      <c r="J17" s="14" t="s">
        <v>43</v>
      </c>
      <c r="K17" s="14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Limits Report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2021-05-14T14:15:11Z</dcterms:created>
  <dcterms:modified xsi:type="dcterms:W3CDTF">2021-05-14T23:43:08Z</dcterms:modified>
</cp:coreProperties>
</file>